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<sst xmlns="http://schemas.openxmlformats.org/spreadsheetml/2006/main" count="50" uniqueCount="45">
  <si>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</si>
  <si>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</si>
  <si>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</si>
  <si>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</si>
  <si>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</si>
  <si>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</si>
  <si>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</si>
  <si>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</si>
  <si>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</si>
  <si>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</si>
  <si>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</si>
  <si>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</si>
  <si>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</si>
  <si>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</si>
  <si>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</si>
  <si>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</si>
  <si>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</si>
  <si>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</si>
  <si>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</si>
  <si>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</si>
  <si>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</si>
  <si>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</si>
  <si>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Собрано : </t>
  </si>
  <si>
    <t xml:space="preserve">остаток по плану </t>
  </si>
  <si>
    <t>разница между РКЦ</t>
  </si>
  <si>
    <t>долг 1,07,2014</t>
  </si>
  <si>
    <t>Июль  - Декабрь 2014 года тариф 6,31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</si>
  <si>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</si>
  <si>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</si>
  <si>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</si>
  <si>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</si>
  <si>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</si>
  <si>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</si>
  <si>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</si>
  <si>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</si>
  <si>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</si>
  <si>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Фактические расходы на 1 января 2015 г</t>
  </si>
  <si>
    <t>Управление управляющей организацией</t>
  </si>
  <si>
    <t>Прочисткаи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</si>
  <si>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</si>
  <si>
    <t>Косметический ремонт подъездов(побелка,покраска)</t>
  </si>
  <si>
    <t xml:space="preserve">Начислено ООО"РИЦ-Регион" за 6 месяцев : </t>
  </si>
  <si>
    <t xml:space="preserve">Долг населения  на 01 января   2015 года : </t>
  </si>
  <si>
    <t>Отчет управляющей компании</t>
  </si>
  <si>
    <t>ул.Чкалова д 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</si>
</sst>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32">
      <selection activeCell="K47" sqref="K47"/>
    </sheetView>
  </sheetViews>
  <sheetFormatPr defaultColWidth="9.140625" defaultRowHeight="15"/>
  <cols>
    <col min="1" max="1" width="9.28125" style="0" customWidth="1"/>
    <col min="2" max="2" width="43.851562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26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33" t="s">
        <v>1</v>
      </c>
      <c r="B7" s="34" t="s">
        <v>2</v>
      </c>
      <c r="C7" s="34" t="s">
        <v>3</v>
      </c>
      <c r="D7" s="34"/>
      <c r="E7" s="34"/>
      <c r="F7" s="34"/>
      <c r="G7" s="34"/>
      <c r="H7" s="34" t="s">
        <v>18</v>
      </c>
      <c r="I7" s="34"/>
      <c r="J7" s="34"/>
      <c r="K7" s="34"/>
      <c r="L7" s="34"/>
      <c r="M7" s="34"/>
      <c r="N7" s="34"/>
      <c r="O7" s="20"/>
    </row>
    <row r="8" spans="1:15" ht="111" thickBot="1">
      <c r="A8" s="33"/>
      <c r="B8" s="34"/>
      <c r="C8" s="7" t="s">
        <v>4</v>
      </c>
      <c r="D8" s="7" t="s">
        <v>5</v>
      </c>
      <c r="E8" s="7" t="s">
        <v>6</v>
      </c>
      <c r="F8" s="7" t="s">
        <v>7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27" t="s">
        <v>35</v>
      </c>
    </row>
    <row r="9" spans="1:15" ht="16.5" thickBot="1">
      <c r="A9" s="3">
        <v>1</v>
      </c>
      <c r="B9" s="8" t="s">
        <v>37</v>
      </c>
      <c r="C9" s="9">
        <v>0</v>
      </c>
      <c r="D9" s="19">
        <v>1.3</v>
      </c>
      <c r="E9" s="20">
        <f>238.9</f>
        <v>238.9</v>
      </c>
      <c r="F9" s="10">
        <f>E9*D9</f>
        <v>310.57</v>
      </c>
      <c r="G9" s="10">
        <f>F9*6</f>
        <v>1863.42</v>
      </c>
      <c r="H9" s="10">
        <f>E9*D9</f>
        <v>310.57</v>
      </c>
      <c r="I9" s="11">
        <f>E9*D9</f>
        <v>310.57</v>
      </c>
      <c r="J9" s="11">
        <f>E9*D9</f>
        <v>310.57</v>
      </c>
      <c r="K9" s="11">
        <f>E9*D9</f>
        <v>310.57</v>
      </c>
      <c r="L9" s="11">
        <f aca="true" t="shared" si="0" ref="L9:L14">E9*D9</f>
        <v>310.57</v>
      </c>
      <c r="M9" s="11">
        <f>E9*D9</f>
        <v>310.57</v>
      </c>
      <c r="N9" s="10">
        <f>SUM(H9:M9)</f>
        <v>1863.4199999999998</v>
      </c>
      <c r="O9" s="10">
        <f>C9+G9-N9</f>
        <v>0</v>
      </c>
    </row>
    <row r="10" spans="1:15" ht="32.25" thickBot="1">
      <c r="A10" s="3">
        <v>2</v>
      </c>
      <c r="B10" s="8" t="s">
        <v>38</v>
      </c>
      <c r="C10" s="9">
        <v>1191.24</v>
      </c>
      <c r="D10" s="19">
        <v>0.63</v>
      </c>
      <c r="E10" s="20">
        <f aca="true" t="shared" si="1" ref="E10:E16">238.9</f>
        <v>238.9</v>
      </c>
      <c r="F10" s="10">
        <f aca="true" t="shared" si="2" ref="F10:F16">E10*D10</f>
        <v>150.507</v>
      </c>
      <c r="G10" s="10">
        <f aca="true" t="shared" si="3" ref="G10:G16">F10*6</f>
        <v>903.042</v>
      </c>
      <c r="H10" s="10"/>
      <c r="I10" s="11"/>
      <c r="J10" s="11"/>
      <c r="K10" s="11"/>
      <c r="L10" s="11"/>
      <c r="M10" s="11"/>
      <c r="N10" s="10">
        <f aca="true" t="shared" si="4" ref="N10:N16">SUM(H10:M10)</f>
        <v>0</v>
      </c>
      <c r="O10" s="10">
        <f aca="true" t="shared" si="5" ref="O10:O16">C10+G10-N10</f>
        <v>2094.282</v>
      </c>
    </row>
    <row r="11" spans="1:15" ht="95.25" thickBot="1">
      <c r="A11" s="3">
        <v>3</v>
      </c>
      <c r="B11" s="8" t="s">
        <v>39</v>
      </c>
      <c r="C11" s="9">
        <v>0</v>
      </c>
      <c r="D11" s="19">
        <v>0.76</v>
      </c>
      <c r="E11" s="20">
        <f t="shared" si="1"/>
        <v>238.9</v>
      </c>
      <c r="F11" s="10">
        <f t="shared" si="2"/>
        <v>181.564</v>
      </c>
      <c r="G11" s="10">
        <f t="shared" si="3"/>
        <v>1089.384</v>
      </c>
      <c r="H11" s="10">
        <f aca="true" t="shared" si="6" ref="H11:H16">E11*D11</f>
        <v>181.564</v>
      </c>
      <c r="I11" s="11">
        <f>E11*D11</f>
        <v>181.564</v>
      </c>
      <c r="J11" s="11">
        <f>E11*D11</f>
        <v>181.564</v>
      </c>
      <c r="K11" s="11">
        <f>E11*D11</f>
        <v>181.564</v>
      </c>
      <c r="L11" s="11">
        <f>E11*D11</f>
        <v>181.564</v>
      </c>
      <c r="M11" s="11">
        <f>E11*D11</f>
        <v>181.564</v>
      </c>
      <c r="N11" s="10">
        <f t="shared" si="4"/>
        <v>1089.384</v>
      </c>
      <c r="O11" s="10">
        <f t="shared" si="5"/>
        <v>0</v>
      </c>
    </row>
    <row r="12" spans="1:15" ht="16.5" thickBot="1">
      <c r="A12" s="3">
        <v>4</v>
      </c>
      <c r="B12" s="8" t="s">
        <v>13</v>
      </c>
      <c r="C12" s="9">
        <v>0</v>
      </c>
      <c r="D12" s="19">
        <v>1.61</v>
      </c>
      <c r="E12" s="20">
        <f t="shared" si="1"/>
        <v>238.9</v>
      </c>
      <c r="F12" s="10">
        <f t="shared" si="2"/>
        <v>384.629</v>
      </c>
      <c r="G12" s="10">
        <f t="shared" si="3"/>
        <v>2307.7740000000003</v>
      </c>
      <c r="H12" s="10">
        <f t="shared" si="6"/>
        <v>384.629</v>
      </c>
      <c r="I12" s="11">
        <f>E12*D12</f>
        <v>384.629</v>
      </c>
      <c r="J12" s="11">
        <f>E12*D12</f>
        <v>384.629</v>
      </c>
      <c r="K12" s="11">
        <f>E12*D12</f>
        <v>384.629</v>
      </c>
      <c r="L12" s="11">
        <f t="shared" si="0"/>
        <v>384.629</v>
      </c>
      <c r="M12" s="11">
        <f>E12*D12</f>
        <v>384.629</v>
      </c>
      <c r="N12" s="10">
        <f t="shared" si="4"/>
        <v>2307.774</v>
      </c>
      <c r="O12" s="10">
        <f t="shared" si="5"/>
        <v>0</v>
      </c>
    </row>
    <row r="13" spans="1:15" ht="32.25" thickBot="1">
      <c r="A13" s="3">
        <v>5</v>
      </c>
      <c r="B13" s="8" t="s">
        <v>11</v>
      </c>
      <c r="C13" s="9">
        <v>302.54</v>
      </c>
      <c r="D13" s="19">
        <v>0.16</v>
      </c>
      <c r="E13" s="20">
        <f t="shared" si="1"/>
        <v>238.9</v>
      </c>
      <c r="F13" s="10">
        <f t="shared" si="2"/>
        <v>38.224000000000004</v>
      </c>
      <c r="G13" s="10">
        <f t="shared" si="3"/>
        <v>229.34400000000002</v>
      </c>
      <c r="H13" s="10">
        <f t="shared" si="6"/>
        <v>38.224000000000004</v>
      </c>
      <c r="I13" s="11">
        <f>E13*D13</f>
        <v>38.224000000000004</v>
      </c>
      <c r="J13" s="11">
        <f>E13*D13</f>
        <v>38.224000000000004</v>
      </c>
      <c r="K13" s="11">
        <f>E13*D13</f>
        <v>38.224000000000004</v>
      </c>
      <c r="L13" s="11">
        <f t="shared" si="0"/>
        <v>38.224000000000004</v>
      </c>
      <c r="M13" s="11">
        <f>E13*D13</f>
        <v>38.224000000000004</v>
      </c>
      <c r="N13" s="10">
        <f t="shared" si="4"/>
        <v>229.344</v>
      </c>
      <c r="O13" s="10">
        <f t="shared" si="5"/>
        <v>302.54</v>
      </c>
    </row>
    <row r="14" spans="1:18" ht="16.5" thickBot="1">
      <c r="A14" s="3">
        <v>6</v>
      </c>
      <c r="B14" s="8" t="s">
        <v>10</v>
      </c>
      <c r="C14" s="9">
        <v>0</v>
      </c>
      <c r="D14" s="19">
        <v>1.28</v>
      </c>
      <c r="E14" s="20">
        <f t="shared" si="1"/>
        <v>238.9</v>
      </c>
      <c r="F14" s="10">
        <f t="shared" si="2"/>
        <v>305.79200000000003</v>
      </c>
      <c r="G14" s="10">
        <f t="shared" si="3"/>
        <v>1834.7520000000002</v>
      </c>
      <c r="H14" s="10">
        <f t="shared" si="6"/>
        <v>305.79200000000003</v>
      </c>
      <c r="I14" s="11">
        <f>E14*D14</f>
        <v>305.79200000000003</v>
      </c>
      <c r="J14" s="11">
        <f>E14*D14</f>
        <v>305.79200000000003</v>
      </c>
      <c r="K14" s="11">
        <f>E14*D14</f>
        <v>305.79200000000003</v>
      </c>
      <c r="L14" s="11">
        <f t="shared" si="0"/>
        <v>305.79200000000003</v>
      </c>
      <c r="M14" s="11">
        <f>E14*D14</f>
        <v>305.79200000000003</v>
      </c>
      <c r="N14" s="10">
        <f t="shared" si="4"/>
        <v>1834.752</v>
      </c>
      <c r="O14" s="10">
        <f t="shared" si="5"/>
        <v>0</v>
      </c>
      <c r="R14" t="s">
        <v>8</v>
      </c>
    </row>
    <row r="15" spans="1:15" ht="32.25" thickBot="1">
      <c r="A15" s="3">
        <v>7</v>
      </c>
      <c r="B15" s="8" t="s">
        <v>40</v>
      </c>
      <c r="C15" s="9">
        <v>794.16</v>
      </c>
      <c r="D15" s="19">
        <v>0.42</v>
      </c>
      <c r="E15" s="20">
        <f t="shared" si="1"/>
        <v>238.9</v>
      </c>
      <c r="F15" s="10">
        <f t="shared" si="2"/>
        <v>100.338</v>
      </c>
      <c r="G15" s="10">
        <f t="shared" si="3"/>
        <v>602.028</v>
      </c>
      <c r="H15" s="10"/>
      <c r="I15" s="11"/>
      <c r="J15" s="11"/>
      <c r="K15" s="11"/>
      <c r="L15" s="11"/>
      <c r="M15" s="11"/>
      <c r="N15" s="10">
        <f t="shared" si="4"/>
        <v>0</v>
      </c>
      <c r="O15" s="10">
        <f t="shared" si="5"/>
        <v>1396.188</v>
      </c>
    </row>
    <row r="16" spans="1:15" ht="16.5" thickBot="1">
      <c r="A16" s="3">
        <v>8</v>
      </c>
      <c r="B16" s="8" t="s">
        <v>12</v>
      </c>
      <c r="C16" s="9">
        <v>0</v>
      </c>
      <c r="D16" s="19">
        <v>0.15</v>
      </c>
      <c r="E16" s="20">
        <f t="shared" si="1"/>
        <v>238.9</v>
      </c>
      <c r="F16" s="10">
        <f t="shared" si="2"/>
        <v>35.835</v>
      </c>
      <c r="G16" s="10">
        <f t="shared" si="3"/>
        <v>215.01</v>
      </c>
      <c r="H16" s="10">
        <f t="shared" si="6"/>
        <v>35.835</v>
      </c>
      <c r="I16" s="11">
        <f>E16*D16</f>
        <v>35.835</v>
      </c>
      <c r="J16" s="11">
        <f>E16*D16</f>
        <v>35.835</v>
      </c>
      <c r="K16" s="11">
        <f>E16*D16</f>
        <v>35.835</v>
      </c>
      <c r="L16" s="11">
        <f>E16*D16</f>
        <v>35.835</v>
      </c>
      <c r="M16" s="11">
        <f>E16*D16</f>
        <v>35.835</v>
      </c>
      <c r="N16" s="10">
        <f t="shared" si="4"/>
        <v>215.01000000000002</v>
      </c>
      <c r="O16" s="10">
        <f t="shared" si="5"/>
        <v>0</v>
      </c>
    </row>
    <row r="17" spans="1:15" ht="16.5" thickBot="1">
      <c r="A17" s="3">
        <v>9</v>
      </c>
      <c r="B17" s="12" t="s">
        <v>9</v>
      </c>
      <c r="C17" s="9">
        <f>SUM(C9:C16)</f>
        <v>2287.94</v>
      </c>
      <c r="D17" s="19">
        <f>SUM(D9:D16)</f>
        <v>6.310000000000001</v>
      </c>
      <c r="E17" s="21"/>
      <c r="F17" s="10">
        <f>SUM(F9:F16)</f>
        <v>1507.459</v>
      </c>
      <c r="G17" s="10">
        <f>SUM(G9:G16)</f>
        <v>9044.754</v>
      </c>
      <c r="H17" s="10">
        <f>SUM(H9:H16)</f>
        <v>1256.614</v>
      </c>
      <c r="I17" s="11">
        <f aca="true" t="shared" si="7" ref="I17:N17">SUM(I9:I16)</f>
        <v>1256.614</v>
      </c>
      <c r="J17" s="11">
        <f t="shared" si="7"/>
        <v>1256.614</v>
      </c>
      <c r="K17" s="11">
        <f t="shared" si="7"/>
        <v>1256.614</v>
      </c>
      <c r="L17" s="11">
        <f t="shared" si="7"/>
        <v>1256.614</v>
      </c>
      <c r="M17" s="11">
        <f t="shared" si="7"/>
        <v>1256.614</v>
      </c>
      <c r="N17" s="11">
        <f t="shared" si="7"/>
        <v>7539.683999999999</v>
      </c>
      <c r="O17" s="10">
        <f>SUM(O9:O16)</f>
        <v>3793.01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41</v>
      </c>
      <c r="C20" s="22">
        <f>D62</f>
        <v>9044.82</v>
      </c>
      <c r="D20" s="6" t="s">
        <v>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22</v>
      </c>
      <c r="C21" s="6">
        <f>E62</f>
        <v>7199.299999999999</v>
      </c>
      <c r="D21" s="6" t="s">
        <v>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42</v>
      </c>
      <c r="C22" s="6">
        <f>F62</f>
        <v>3800.370000000001</v>
      </c>
      <c r="D22" s="6" t="s">
        <v>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36</v>
      </c>
      <c r="C23" s="22">
        <f>N17</f>
        <v>7539.683999999999</v>
      </c>
      <c r="D23" t="s">
        <v>20</v>
      </c>
    </row>
    <row r="24" spans="2:4" ht="15.75">
      <c r="B24" s="6" t="s">
        <v>21</v>
      </c>
      <c r="C24">
        <f>C21*0.044</f>
        <v>316.76919999999996</v>
      </c>
      <c r="D24" t="s">
        <v>20</v>
      </c>
    </row>
    <row r="25" spans="2:4" ht="15.75">
      <c r="B25" s="6" t="s">
        <v>19</v>
      </c>
      <c r="C25">
        <f>C21*0.01</f>
        <v>71.993</v>
      </c>
      <c r="D25" t="s">
        <v>20</v>
      </c>
    </row>
    <row r="28" spans="2:3" ht="15">
      <c r="B28" t="s">
        <v>23</v>
      </c>
      <c r="C28" s="23">
        <f>O17</f>
        <v>3793.01</v>
      </c>
    </row>
    <row r="31" spans="2:3" ht="15">
      <c r="B31" t="s">
        <v>24</v>
      </c>
      <c r="C31" s="23">
        <f>G17-D62</f>
        <v>-0.06599999999889405</v>
      </c>
    </row>
    <row r="33" spans="1:6" ht="15">
      <c r="A33" s="25"/>
      <c r="B33" s="25"/>
      <c r="C33" s="25"/>
      <c r="D33" s="25"/>
      <c r="E33" s="25"/>
      <c r="F33" s="25"/>
    </row>
    <row r="34" spans="1:6" ht="15">
      <c r="A34" s="25"/>
      <c r="B34" s="25"/>
      <c r="C34" s="25"/>
      <c r="D34" s="25"/>
      <c r="E34" s="25"/>
      <c r="F34" s="25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">
      <c r="A37" s="25"/>
      <c r="B37" s="25"/>
      <c r="C37" s="25"/>
      <c r="D37" s="25"/>
      <c r="E37" s="25"/>
      <c r="F37" s="25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">
      <c r="A43" s="25"/>
      <c r="B43" s="25"/>
      <c r="C43" s="25"/>
      <c r="D43" s="25"/>
      <c r="E43" s="25"/>
      <c r="F43" s="25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4" spans="2:6" ht="30">
      <c r="B54" s="24" t="s">
        <v>17</v>
      </c>
      <c r="C54" s="24" t="s">
        <v>25</v>
      </c>
      <c r="D54" s="24" t="s">
        <v>15</v>
      </c>
      <c r="E54" s="24" t="s">
        <v>14</v>
      </c>
      <c r="F54" s="24" t="s">
        <v>16</v>
      </c>
    </row>
    <row r="55" spans="2:6" ht="15">
      <c r="B55" s="26">
        <v>60</v>
      </c>
      <c r="C55" s="26">
        <v>0</v>
      </c>
      <c r="D55" s="24">
        <v>2271.6</v>
      </c>
      <c r="E55" s="24">
        <v>2271.6</v>
      </c>
      <c r="F55" s="24">
        <f>C55+D55-E55</f>
        <v>0</v>
      </c>
    </row>
    <row r="56" spans="2:6" ht="15">
      <c r="B56" s="26">
        <v>36.8</v>
      </c>
      <c r="C56" s="26">
        <v>232.21</v>
      </c>
      <c r="D56" s="24">
        <v>1393.26</v>
      </c>
      <c r="E56" s="24">
        <v>1393.26</v>
      </c>
      <c r="F56" s="24">
        <f aca="true" t="shared" si="8" ref="F56:F61">C56+D56-E56</f>
        <v>232.21000000000004</v>
      </c>
    </row>
    <row r="57" spans="2:6" ht="15">
      <c r="B57" s="26">
        <v>29.1</v>
      </c>
      <c r="C57" s="26">
        <v>918.1</v>
      </c>
      <c r="D57" s="24">
        <v>1101.72</v>
      </c>
      <c r="E57" s="24">
        <v>0</v>
      </c>
      <c r="F57" s="24">
        <f t="shared" si="8"/>
        <v>2019.8200000000002</v>
      </c>
    </row>
    <row r="58" spans="2:6" ht="15">
      <c r="B58" s="26">
        <v>20</v>
      </c>
      <c r="C58" s="26">
        <v>126.2</v>
      </c>
      <c r="D58" s="24">
        <v>757.2</v>
      </c>
      <c r="E58" s="24">
        <v>757.2</v>
      </c>
      <c r="F58" s="24">
        <f t="shared" si="8"/>
        <v>126.20000000000005</v>
      </c>
    </row>
    <row r="59" spans="2:6" ht="15">
      <c r="B59" s="26">
        <v>39.5</v>
      </c>
      <c r="C59" s="26">
        <v>498.5</v>
      </c>
      <c r="D59" s="24">
        <v>1495.5</v>
      </c>
      <c r="E59" s="24">
        <v>751.7</v>
      </c>
      <c r="F59" s="24">
        <f t="shared" si="8"/>
        <v>1242.3</v>
      </c>
    </row>
    <row r="60" spans="2:6" ht="15">
      <c r="B60" s="26">
        <v>25</v>
      </c>
      <c r="C60" s="26">
        <v>0</v>
      </c>
      <c r="D60" s="24">
        <v>946.5</v>
      </c>
      <c r="E60" s="24">
        <v>946.5</v>
      </c>
      <c r="F60" s="24">
        <f t="shared" si="8"/>
        <v>0</v>
      </c>
    </row>
    <row r="61" spans="2:6" ht="15">
      <c r="B61" s="26">
        <v>28.5</v>
      </c>
      <c r="C61" s="26">
        <v>179.84</v>
      </c>
      <c r="D61" s="24">
        <v>1079.04</v>
      </c>
      <c r="E61" s="24">
        <v>1079.04</v>
      </c>
      <c r="F61" s="24">
        <f t="shared" si="8"/>
        <v>179.83999999999992</v>
      </c>
    </row>
    <row r="62" spans="2:6" ht="15">
      <c r="B62" s="24">
        <f>SUM(B55:B61)</f>
        <v>238.9</v>
      </c>
      <c r="C62" s="26">
        <f>SUM(C55:C61)</f>
        <v>1954.85</v>
      </c>
      <c r="D62" s="24">
        <f>SUM(D55:D61)</f>
        <v>9044.82</v>
      </c>
      <c r="E62" s="24">
        <f>SUM(E55:E61)</f>
        <v>7199.299999999999</v>
      </c>
      <c r="F62" s="24">
        <f>SUM(F55:F61)</f>
        <v>3800.370000000001</v>
      </c>
    </row>
    <row r="63" spans="2:4" ht="15">
      <c r="B63" s="28"/>
      <c r="C63" s="29"/>
      <c r="D63" s="28"/>
    </row>
    <row r="64" spans="2:4" ht="15">
      <c r="B64" s="25"/>
      <c r="C64" s="30"/>
      <c r="D64" s="25"/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2015-02-13T15:51:10Z</cp:lastPrinted>
  <dcterms:created xsi:type="dcterms:W3CDTF">2015-02-03T11:32:08Z</dcterms:created>
  <dcterms:modified xsi:type="dcterms:W3CDTF">2015-02-13T15:51:14Z</dcterms:modified>
  <cp:category/>
  <cp:version/>
  <cp:contentType/>
  <cp:contentStatus/>
</cp:coreProperties>
</file>